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CdA 31.1.2023\3. adempimenti in materia anticorruzione e privacy\"/>
    </mc:Choice>
  </mc:AlternateContent>
  <xr:revisionPtr revIDLastSave="0" documentId="13_ncr:1_{88B54345-ED8C-4BBA-83F1-5D08B10A7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2" i="2" s="1"/>
  <c r="C12" i="2"/>
  <c r="B12" i="2"/>
  <c r="Y11" i="1"/>
  <c r="Y10" i="1"/>
  <c r="Y9" i="1"/>
  <c r="Y8" i="1"/>
  <c r="Y7" i="1"/>
  <c r="Y6" i="1"/>
  <c r="Y4" i="1"/>
  <c r="W11" i="1" l="1"/>
  <c r="V11" i="1"/>
  <c r="W10" i="1"/>
  <c r="V10" i="1"/>
  <c r="W6" i="1"/>
  <c r="V6" i="1"/>
  <c r="C9" i="2" l="1"/>
  <c r="Y5" i="1" l="1"/>
</calcChain>
</file>

<file path=xl/sharedStrings.xml><?xml version="1.0" encoding="utf-8"?>
<sst xmlns="http://schemas.openxmlformats.org/spreadsheetml/2006/main" count="230" uniqueCount="121">
  <si>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</si>
  <si>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</si>
  <si>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</si>
  <si>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</si>
  <si>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</si>
  <si>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</si>
  <si>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</si>
  <si>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</si>
  <si>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</si>
  <si>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</si>
  <si>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</si>
  <si>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</si>
  <si>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</si>
  <si>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</si>
  <si>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</si>
  <si>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</si>
  <si>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</si>
  <si>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</si>
  <si>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</si>
  <si>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</si>
  <si>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</si>
  <si>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</si>
  <si>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</si>
  <si>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</si>
  <si>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</si>
  <si>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</si>
  <si>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</si>
  <si>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</si>
  <si>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</si>
  <si>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</si>
  <si>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</si>
  <si>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</si>
  <si>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</si>
  <si>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</si>
  <si>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</si>
  <si>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</si>
  <si>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</si>
  <si>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</si>
  <si>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</si>
  <si>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</si>
  <si>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</si>
  <si>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</si>
  <si>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</si>
  <si>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93072970382</t>
  </si>
  <si>
    <t>001</t>
  </si>
  <si>
    <t>no</t>
  </si>
  <si>
    <t>Nazionale</t>
  </si>
  <si>
    <t>servizi</t>
  </si>
  <si>
    <t xml:space="preserve"> 98341140-8 </t>
  </si>
  <si>
    <t>si</t>
  </si>
  <si>
    <t>3</t>
  </si>
  <si>
    <t>Spagnoletto</t>
  </si>
  <si>
    <t>Amedeo</t>
  </si>
  <si>
    <t>euro</t>
  </si>
  <si>
    <t>nessuno</t>
  </si>
  <si>
    <t>002</t>
  </si>
  <si>
    <t>Biglietteria, prenotazioni, presidio sala, laboratori didattici, visite guidate e bookshop</t>
  </si>
  <si>
    <t>003</t>
  </si>
  <si>
    <t>90910000-9</t>
  </si>
  <si>
    <t>Pulizia</t>
  </si>
  <si>
    <t>004</t>
  </si>
  <si>
    <t>60000000-8</t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</si>
  <si>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</si>
  <si>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</si>
  <si>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</si>
  <si>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</si>
  <si>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</si>
  <si>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</si>
  <si>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</si>
  <si>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</si>
  <si>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</si>
  <si>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</si>
  <si>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</si>
  <si>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</si>
  <si>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</si>
  <si>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</si>
  <si>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</si>
  <si>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</si>
  <si>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Fondazione Museo Nazionale dell'Ebraismo Italiano e della Shoah</t>
  </si>
  <si>
    <t xml:space="preserve">Emilia Romagna </t>
  </si>
  <si>
    <t>Ferrara</t>
  </si>
  <si>
    <t>Via Piangipane, 79-83</t>
  </si>
  <si>
    <t>0532-769137</t>
  </si>
  <si>
    <t>fondazione@meisweb.it</t>
  </si>
  <si>
    <t>fondazione.meis@pec.meisweb.it</t>
  </si>
  <si>
    <t>SPGMDA68T06H501D</t>
  </si>
  <si>
    <t>Tipologia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</si>
  <si>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</si>
  <si>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</si>
  <si>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</si>
  <si>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</si>
  <si>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D.L. 31.10.1990 n. 310 ne successive conversioni</t>
  </si>
  <si>
    <t>risorse derivanti da trasferimento di immobili ex art. 191 D. Lgs 50/2016</t>
  </si>
  <si>
    <t xml:space="preserve">Altro </t>
  </si>
  <si>
    <t>Totale</t>
  </si>
  <si>
    <t>Disponibilità finanziaria primo anno</t>
  </si>
  <si>
    <t>Disponibilità finanziaria secondo anno</t>
  </si>
  <si>
    <t>Importo totale</t>
  </si>
  <si>
    <t>SCHEDA: PROGRAMMA BIENNALE DEGLI ACQUISTI DI FORNITURE E SERVIZI 2023-2024</t>
  </si>
  <si>
    <t>Vigilanza armata e non armata, videosorveglianza e telesorveglianza h24</t>
  </si>
  <si>
    <t>92521000-9</t>
  </si>
  <si>
    <t>005</t>
  </si>
  <si>
    <t>€.</t>
  </si>
  <si>
    <t>93072970382202300001</t>
  </si>
  <si>
    <t>93072970382202300002</t>
  </si>
  <si>
    <t>93072970382202300003</t>
  </si>
  <si>
    <t>93072970382202300004</t>
  </si>
  <si>
    <t>93072970382202300005</t>
  </si>
  <si>
    <t>Trasporto di opere d'arte mostra Contini</t>
  </si>
  <si>
    <t>Allestimento mostra Novecento</t>
  </si>
  <si>
    <t>Trasporto opere d'arte mostra Novecento</t>
  </si>
  <si>
    <t>93072970382202300006</t>
  </si>
  <si>
    <t>006</t>
  </si>
  <si>
    <t>93072970382202300007</t>
  </si>
  <si>
    <t>93072970382202300008</t>
  </si>
  <si>
    <t>007</t>
  </si>
  <si>
    <t>008</t>
  </si>
  <si>
    <t>€</t>
  </si>
  <si>
    <t>SCHEDA A: QUADRO DELLE RISORSE NECESSARIE ALLA REALIZZAZIONE DELLA PROGRAMMAZIONE BIENNALE DI ACQUISTI DI FORNITURE E SERVIZI ANNO 2023-2024</t>
  </si>
  <si>
    <r>
      <t xml:space="preserve">Trasporto di opere d'arte mostra </t>
    </r>
    <r>
      <rPr>
        <i/>
        <sz val="10"/>
        <rFont val="Calibri"/>
        <family val="2"/>
      </rPr>
      <t>Case di vita</t>
    </r>
  </si>
  <si>
    <r>
      <t xml:space="preserve">Fornitura e posa di strutture in mdf , vetrine, lamiera, arredi e finiture
mostra </t>
    </r>
    <r>
      <rPr>
        <i/>
        <sz val="10"/>
        <rFont val="Calibri"/>
        <family val="2"/>
      </rPr>
      <t>Case di vita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</si>
</sst>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 applyProtection="1">
      <alignment wrapText="1"/>
      <protection locked="0"/>
    </xf>
    <xf numFmtId="1" fontId="6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0" fontId="2" fillId="0" borderId="0" xfId="0" applyFont="1"/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4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43" fontId="0" fillId="0" borderId="0" xfId="1" applyFont="1"/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F3" workbookViewId="0">
      <selection activeCell="V11" sqref="V11"/>
    </sheetView>
  </sheetViews>
  <sheetFormatPr defaultRowHeight="15" x14ac:dyDescent="0.25"/>
  <cols>
    <col min="1" max="1" width="21.28515625" customWidth="1"/>
    <col min="2" max="2" width="15" customWidth="1"/>
    <col min="3" max="3" width="12.5703125" customWidth="1"/>
    <col min="5" max="5" width="12.140625" customWidth="1"/>
    <col min="9" max="9" width="11" customWidth="1"/>
    <col min="12" max="12" width="11.85546875" customWidth="1"/>
    <col min="13" max="13" width="12.7109375" customWidth="1"/>
    <col min="14" max="14" width="9.7109375" customWidth="1"/>
    <col min="16" max="16" width="12.42578125" customWidth="1"/>
    <col min="17" max="17" width="11.28515625" customWidth="1"/>
    <col min="21" max="21" width="12.7109375" customWidth="1"/>
    <col min="22" max="22" width="12" customWidth="1"/>
    <col min="23" max="23" width="12.42578125" customWidth="1"/>
    <col min="25" max="25" width="12.28515625" customWidth="1"/>
  </cols>
  <sheetData>
    <row r="1" spans="1:30" x14ac:dyDescent="0.25">
      <c r="J1" s="17" t="s">
        <v>98</v>
      </c>
      <c r="K1" s="17"/>
      <c r="L1" s="17"/>
      <c r="M1" s="17"/>
      <c r="N1" s="17"/>
      <c r="O1" s="17"/>
      <c r="P1" s="17"/>
      <c r="Q1" s="17"/>
      <c r="R1" s="17"/>
    </row>
    <row r="2" spans="1:30" ht="153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5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5" t="s">
        <v>18</v>
      </c>
      <c r="T2" s="6" t="s">
        <v>19</v>
      </c>
      <c r="U2" s="6" t="s">
        <v>20</v>
      </c>
      <c r="V2" s="1" t="s">
        <v>21</v>
      </c>
      <c r="W2" s="1" t="s">
        <v>22</v>
      </c>
      <c r="X2" s="1" t="s">
        <v>23</v>
      </c>
      <c r="Y2" s="2" t="s">
        <v>24</v>
      </c>
      <c r="Z2" s="1" t="s">
        <v>25</v>
      </c>
      <c r="AA2" s="1" t="s">
        <v>26</v>
      </c>
      <c r="AB2" s="3" t="s">
        <v>27</v>
      </c>
      <c r="AC2" s="1" t="s">
        <v>28</v>
      </c>
      <c r="AD2" s="1" t="s">
        <v>29</v>
      </c>
    </row>
    <row r="3" spans="1:30" ht="25.5" x14ac:dyDescent="0.25">
      <c r="A3" s="7" t="s">
        <v>30</v>
      </c>
      <c r="B3" s="7" t="s">
        <v>30</v>
      </c>
      <c r="C3" s="7" t="s">
        <v>31</v>
      </c>
      <c r="D3" s="7" t="s">
        <v>31</v>
      </c>
      <c r="E3" s="8" t="s">
        <v>30</v>
      </c>
      <c r="F3" s="7" t="s">
        <v>30</v>
      </c>
      <c r="G3" s="7" t="s">
        <v>32</v>
      </c>
      <c r="H3" s="9" t="s">
        <v>33</v>
      </c>
      <c r="I3" s="10" t="s">
        <v>34</v>
      </c>
      <c r="J3" s="7" t="s">
        <v>30</v>
      </c>
      <c r="K3" s="11" t="s">
        <v>35</v>
      </c>
      <c r="L3" s="7" t="s">
        <v>36</v>
      </c>
      <c r="M3" s="11" t="s">
        <v>37</v>
      </c>
      <c r="N3" s="11" t="s">
        <v>32</v>
      </c>
      <c r="O3" s="11" t="s">
        <v>38</v>
      </c>
      <c r="P3" s="7" t="s">
        <v>37</v>
      </c>
      <c r="Q3" s="7" t="s">
        <v>37</v>
      </c>
      <c r="R3" s="7" t="s">
        <v>37</v>
      </c>
      <c r="S3" s="7" t="s">
        <v>39</v>
      </c>
      <c r="T3" s="7" t="s">
        <v>37</v>
      </c>
      <c r="U3" s="7" t="s">
        <v>40</v>
      </c>
      <c r="V3" s="9" t="s">
        <v>41</v>
      </c>
      <c r="W3" s="9" t="s">
        <v>41</v>
      </c>
      <c r="X3" s="9" t="s">
        <v>41</v>
      </c>
      <c r="Y3" s="12" t="s">
        <v>42</v>
      </c>
      <c r="Z3" s="9" t="s">
        <v>41</v>
      </c>
      <c r="AA3" s="7" t="s">
        <v>37</v>
      </c>
      <c r="AB3" s="7" t="s">
        <v>32</v>
      </c>
      <c r="AC3" s="7" t="s">
        <v>30</v>
      </c>
      <c r="AD3" s="7" t="s">
        <v>37</v>
      </c>
    </row>
    <row r="4" spans="1:30" ht="115.5" x14ac:dyDescent="0.25">
      <c r="A4" s="13" t="s">
        <v>103</v>
      </c>
      <c r="B4" s="13" t="s">
        <v>43</v>
      </c>
      <c r="C4" s="14">
        <v>2023</v>
      </c>
      <c r="D4" s="14">
        <v>2023</v>
      </c>
      <c r="E4" s="13" t="s">
        <v>44</v>
      </c>
      <c r="F4" s="13"/>
      <c r="G4" s="13" t="s">
        <v>45</v>
      </c>
      <c r="H4" s="15"/>
      <c r="I4" s="13" t="s">
        <v>46</v>
      </c>
      <c r="J4" s="13"/>
      <c r="K4" s="13" t="s">
        <v>47</v>
      </c>
      <c r="L4" s="13" t="s">
        <v>100</v>
      </c>
      <c r="M4" s="13" t="s">
        <v>120</v>
      </c>
      <c r="N4" s="13" t="s">
        <v>49</v>
      </c>
      <c r="O4" s="13" t="s">
        <v>50</v>
      </c>
      <c r="P4" s="13"/>
      <c r="Q4" s="13" t="s">
        <v>51</v>
      </c>
      <c r="R4" s="13" t="s">
        <v>52</v>
      </c>
      <c r="S4" s="16">
        <v>1</v>
      </c>
      <c r="T4" s="13" t="s">
        <v>53</v>
      </c>
      <c r="U4" s="14">
        <v>7</v>
      </c>
      <c r="V4" s="15">
        <v>132000</v>
      </c>
      <c r="W4" s="15"/>
      <c r="X4" s="15">
        <v>0</v>
      </c>
      <c r="Y4" s="15">
        <f>+V4+W4</f>
        <v>132000</v>
      </c>
      <c r="Z4" s="15">
        <v>0</v>
      </c>
      <c r="AA4" s="13" t="s">
        <v>54</v>
      </c>
      <c r="AB4" s="13" t="s">
        <v>45</v>
      </c>
      <c r="AC4" s="13"/>
      <c r="AD4" s="13"/>
    </row>
    <row r="5" spans="1:30" ht="51.75" x14ac:dyDescent="0.25">
      <c r="A5" s="13" t="s">
        <v>104</v>
      </c>
      <c r="B5" s="13" t="s">
        <v>43</v>
      </c>
      <c r="C5" s="14">
        <v>2023</v>
      </c>
      <c r="D5" s="14">
        <v>2023</v>
      </c>
      <c r="E5" s="13" t="s">
        <v>55</v>
      </c>
      <c r="F5" s="13"/>
      <c r="G5" s="13" t="s">
        <v>45</v>
      </c>
      <c r="H5" s="15"/>
      <c r="I5" s="13" t="s">
        <v>46</v>
      </c>
      <c r="J5" s="13"/>
      <c r="K5" s="13" t="s">
        <v>47</v>
      </c>
      <c r="L5" s="13" t="s">
        <v>61</v>
      </c>
      <c r="M5" s="13" t="s">
        <v>119</v>
      </c>
      <c r="N5" s="13" t="s">
        <v>49</v>
      </c>
      <c r="O5" s="13" t="s">
        <v>50</v>
      </c>
      <c r="P5" s="13"/>
      <c r="Q5" s="13" t="s">
        <v>51</v>
      </c>
      <c r="R5" s="13" t="s">
        <v>52</v>
      </c>
      <c r="S5" s="16">
        <v>1</v>
      </c>
      <c r="T5" s="13" t="s">
        <v>53</v>
      </c>
      <c r="U5" s="14">
        <v>7</v>
      </c>
      <c r="V5" s="15">
        <v>123450</v>
      </c>
      <c r="W5" s="15"/>
      <c r="X5" s="15">
        <v>0</v>
      </c>
      <c r="Y5" s="15">
        <f>+V5+W5</f>
        <v>123450</v>
      </c>
      <c r="Z5" s="15">
        <v>0</v>
      </c>
      <c r="AA5" s="13" t="s">
        <v>54</v>
      </c>
      <c r="AB5" s="13" t="s">
        <v>45</v>
      </c>
      <c r="AC5" s="13"/>
      <c r="AD5" s="13"/>
    </row>
    <row r="6" spans="1:30" ht="90" x14ac:dyDescent="0.25">
      <c r="A6" s="13" t="s">
        <v>105</v>
      </c>
      <c r="B6" s="13" t="s">
        <v>43</v>
      </c>
      <c r="C6" s="14">
        <v>2023</v>
      </c>
      <c r="D6" s="14">
        <v>2023</v>
      </c>
      <c r="E6" s="13" t="s">
        <v>57</v>
      </c>
      <c r="F6" s="13"/>
      <c r="G6" s="13" t="s">
        <v>45</v>
      </c>
      <c r="H6" s="15"/>
      <c r="I6" s="13" t="s">
        <v>46</v>
      </c>
      <c r="J6" s="13"/>
      <c r="K6" s="13" t="s">
        <v>47</v>
      </c>
      <c r="L6" s="13" t="s">
        <v>48</v>
      </c>
      <c r="M6" s="13" t="s">
        <v>99</v>
      </c>
      <c r="N6" s="13" t="s">
        <v>49</v>
      </c>
      <c r="O6" s="13" t="s">
        <v>50</v>
      </c>
      <c r="P6" s="13"/>
      <c r="Q6" s="13" t="s">
        <v>51</v>
      </c>
      <c r="R6" s="13" t="s">
        <v>52</v>
      </c>
      <c r="S6" s="16">
        <v>1</v>
      </c>
      <c r="T6" s="13" t="s">
        <v>53</v>
      </c>
      <c r="U6" s="14">
        <v>24</v>
      </c>
      <c r="V6" s="15">
        <f>330000/1.22</f>
        <v>270491.80327868852</v>
      </c>
      <c r="W6" s="15">
        <f>330000/1.22</f>
        <v>270491.80327868852</v>
      </c>
      <c r="X6" s="15">
        <v>0</v>
      </c>
      <c r="Y6" s="15">
        <f>+V6+W6</f>
        <v>540983.60655737703</v>
      </c>
      <c r="Z6" s="15">
        <v>0</v>
      </c>
      <c r="AA6" s="13" t="s">
        <v>54</v>
      </c>
      <c r="AB6" s="13" t="s">
        <v>45</v>
      </c>
      <c r="AC6" s="13"/>
      <c r="AD6" s="13"/>
    </row>
    <row r="7" spans="1:30" ht="39" x14ac:dyDescent="0.25">
      <c r="A7" s="13" t="s">
        <v>106</v>
      </c>
      <c r="B7" s="13" t="s">
        <v>43</v>
      </c>
      <c r="C7" s="14">
        <v>2023</v>
      </c>
      <c r="D7" s="14">
        <v>2023</v>
      </c>
      <c r="E7" s="13" t="s">
        <v>60</v>
      </c>
      <c r="F7" s="13"/>
      <c r="G7" s="13" t="s">
        <v>45</v>
      </c>
      <c r="H7" s="15"/>
      <c r="I7" s="13" t="s">
        <v>46</v>
      </c>
      <c r="J7" s="13"/>
      <c r="K7" s="13" t="s">
        <v>47</v>
      </c>
      <c r="L7" s="13" t="s">
        <v>61</v>
      </c>
      <c r="M7" s="13" t="s">
        <v>108</v>
      </c>
      <c r="N7" s="13"/>
      <c r="O7" s="13" t="s">
        <v>50</v>
      </c>
      <c r="P7" s="13"/>
      <c r="Q7" s="13" t="s">
        <v>51</v>
      </c>
      <c r="R7" s="13" t="s">
        <v>52</v>
      </c>
      <c r="S7" s="16">
        <v>1</v>
      </c>
      <c r="T7" s="13" t="s">
        <v>53</v>
      </c>
      <c r="U7" s="14">
        <v>5</v>
      </c>
      <c r="V7" s="15"/>
      <c r="W7" s="15">
        <v>100000</v>
      </c>
      <c r="X7" s="15" t="s">
        <v>102</v>
      </c>
      <c r="Y7" s="15">
        <f>+V7+W7</f>
        <v>100000</v>
      </c>
      <c r="Z7" s="15" t="s">
        <v>117</v>
      </c>
      <c r="AA7" s="13" t="s">
        <v>54</v>
      </c>
      <c r="AB7" s="13" t="s">
        <v>45</v>
      </c>
      <c r="AC7" s="13"/>
      <c r="AD7" s="13"/>
    </row>
    <row r="8" spans="1:30" ht="39" x14ac:dyDescent="0.25">
      <c r="A8" s="13" t="s">
        <v>107</v>
      </c>
      <c r="B8" s="13" t="s">
        <v>43</v>
      </c>
      <c r="C8" s="14">
        <v>2023</v>
      </c>
      <c r="D8" s="14">
        <v>2024</v>
      </c>
      <c r="E8" s="13" t="s">
        <v>101</v>
      </c>
      <c r="F8" s="13"/>
      <c r="G8" s="13" t="s">
        <v>45</v>
      </c>
      <c r="H8" s="15"/>
      <c r="I8" s="13" t="s">
        <v>46</v>
      </c>
      <c r="J8" s="13"/>
      <c r="K8" s="13" t="s">
        <v>47</v>
      </c>
      <c r="L8" s="13" t="s">
        <v>100</v>
      </c>
      <c r="M8" s="13" t="s">
        <v>109</v>
      </c>
      <c r="N8" s="13"/>
      <c r="O8" s="13" t="s">
        <v>50</v>
      </c>
      <c r="P8" s="13"/>
      <c r="Q8" s="13" t="s">
        <v>51</v>
      </c>
      <c r="R8" s="13" t="s">
        <v>52</v>
      </c>
      <c r="S8" s="16">
        <v>1</v>
      </c>
      <c r="T8" s="13" t="s">
        <v>53</v>
      </c>
      <c r="U8" s="14">
        <v>8</v>
      </c>
      <c r="V8" s="15"/>
      <c r="W8" s="15">
        <v>140000</v>
      </c>
      <c r="X8" s="15" t="s">
        <v>102</v>
      </c>
      <c r="Y8" s="15">
        <f>+W8+V8</f>
        <v>140000</v>
      </c>
      <c r="Z8" s="15" t="s">
        <v>117</v>
      </c>
      <c r="AA8" s="13" t="s">
        <v>54</v>
      </c>
      <c r="AB8" s="13" t="s">
        <v>45</v>
      </c>
      <c r="AC8" s="13"/>
      <c r="AD8" s="13"/>
    </row>
    <row r="9" spans="1:30" ht="51.75" x14ac:dyDescent="0.25">
      <c r="A9" s="13" t="s">
        <v>111</v>
      </c>
      <c r="B9" s="13" t="s">
        <v>43</v>
      </c>
      <c r="C9" s="14">
        <v>2023</v>
      </c>
      <c r="D9" s="14">
        <v>2024</v>
      </c>
      <c r="E9" s="13" t="s">
        <v>112</v>
      </c>
      <c r="F9" s="13"/>
      <c r="G9" s="13" t="s">
        <v>45</v>
      </c>
      <c r="H9" s="15"/>
      <c r="I9" s="13" t="s">
        <v>46</v>
      </c>
      <c r="J9" s="13"/>
      <c r="K9" s="13" t="s">
        <v>47</v>
      </c>
      <c r="L9" s="13" t="s">
        <v>61</v>
      </c>
      <c r="M9" s="13" t="s">
        <v>110</v>
      </c>
      <c r="N9" s="13"/>
      <c r="O9" s="13" t="s">
        <v>50</v>
      </c>
      <c r="P9" s="13"/>
      <c r="Q9" s="13" t="s">
        <v>51</v>
      </c>
      <c r="R9" s="13" t="s">
        <v>52</v>
      </c>
      <c r="S9" s="16">
        <v>1</v>
      </c>
      <c r="T9" s="13" t="s">
        <v>53</v>
      </c>
      <c r="U9" s="14">
        <v>8</v>
      </c>
      <c r="V9" s="15"/>
      <c r="W9" s="15">
        <v>130000</v>
      </c>
      <c r="X9" s="15" t="s">
        <v>102</v>
      </c>
      <c r="Y9" s="15">
        <f>+V9+W9</f>
        <v>130000</v>
      </c>
      <c r="Z9" s="15" t="s">
        <v>117</v>
      </c>
      <c r="AA9" s="13" t="s">
        <v>54</v>
      </c>
      <c r="AB9" s="13" t="s">
        <v>45</v>
      </c>
      <c r="AC9" s="13"/>
      <c r="AD9" s="13"/>
    </row>
    <row r="10" spans="1:30" x14ac:dyDescent="0.25">
      <c r="A10" s="13" t="s">
        <v>113</v>
      </c>
      <c r="B10" s="13" t="s">
        <v>43</v>
      </c>
      <c r="C10" s="14">
        <v>2023</v>
      </c>
      <c r="D10" s="14">
        <v>2024</v>
      </c>
      <c r="E10" s="13" t="s">
        <v>115</v>
      </c>
      <c r="F10" s="13"/>
      <c r="G10" s="13" t="s">
        <v>45</v>
      </c>
      <c r="H10" s="15"/>
      <c r="I10" s="13" t="s">
        <v>46</v>
      </c>
      <c r="J10" s="13"/>
      <c r="K10" s="13" t="s">
        <v>47</v>
      </c>
      <c r="L10" s="13" t="s">
        <v>58</v>
      </c>
      <c r="M10" s="13" t="s">
        <v>59</v>
      </c>
      <c r="N10" s="13" t="s">
        <v>49</v>
      </c>
      <c r="O10" s="13" t="s">
        <v>50</v>
      </c>
      <c r="P10" s="13"/>
      <c r="Q10" s="13" t="s">
        <v>51</v>
      </c>
      <c r="R10" s="13" t="s">
        <v>52</v>
      </c>
      <c r="S10" s="16">
        <v>1</v>
      </c>
      <c r="T10" s="13" t="s">
        <v>53</v>
      </c>
      <c r="U10" s="14">
        <v>24</v>
      </c>
      <c r="V10" s="15">
        <f>68000/1.22</f>
        <v>55737.704918032789</v>
      </c>
      <c r="W10" s="15">
        <f>68000/1.22</f>
        <v>55737.704918032789</v>
      </c>
      <c r="X10" s="15" t="s">
        <v>102</v>
      </c>
      <c r="Y10" s="15">
        <f>+W10+V10</f>
        <v>111475.40983606558</v>
      </c>
      <c r="Z10" s="15" t="s">
        <v>102</v>
      </c>
      <c r="AA10" s="13" t="s">
        <v>54</v>
      </c>
      <c r="AB10" s="13" t="s">
        <v>45</v>
      </c>
      <c r="AC10" s="13"/>
      <c r="AD10" s="13"/>
    </row>
    <row r="11" spans="1:30" ht="90" x14ac:dyDescent="0.25">
      <c r="A11" s="13" t="s">
        <v>114</v>
      </c>
      <c r="B11" s="13" t="s">
        <v>43</v>
      </c>
      <c r="C11" s="14">
        <v>2023</v>
      </c>
      <c r="D11" s="14">
        <v>2024</v>
      </c>
      <c r="E11" s="13" t="s">
        <v>116</v>
      </c>
      <c r="F11" s="13"/>
      <c r="G11" s="13" t="s">
        <v>45</v>
      </c>
      <c r="H11" s="15"/>
      <c r="I11" s="13" t="s">
        <v>46</v>
      </c>
      <c r="J11" s="13"/>
      <c r="K11" s="13" t="s">
        <v>47</v>
      </c>
      <c r="L11" s="13" t="s">
        <v>100</v>
      </c>
      <c r="M11" s="13" t="s">
        <v>56</v>
      </c>
      <c r="N11" s="13" t="s">
        <v>49</v>
      </c>
      <c r="O11" s="13" t="s">
        <v>50</v>
      </c>
      <c r="P11" s="13"/>
      <c r="Q11" s="13" t="s">
        <v>51</v>
      </c>
      <c r="R11" s="13" t="s">
        <v>52</v>
      </c>
      <c r="S11" s="16">
        <v>1</v>
      </c>
      <c r="T11" s="13" t="s">
        <v>53</v>
      </c>
      <c r="U11" s="14">
        <v>24</v>
      </c>
      <c r="V11" s="15">
        <f>193000+20000/1.22</f>
        <v>209393.44262295082</v>
      </c>
      <c r="W11" s="15">
        <f>193000+20000/1.22</f>
        <v>209393.44262295082</v>
      </c>
      <c r="X11" s="15" t="s">
        <v>102</v>
      </c>
      <c r="Y11" s="15">
        <f>+W11+V11</f>
        <v>418786.88524590165</v>
      </c>
      <c r="Z11" s="15" t="s">
        <v>102</v>
      </c>
      <c r="AA11" s="13" t="s">
        <v>54</v>
      </c>
      <c r="AB11" s="13" t="s">
        <v>45</v>
      </c>
      <c r="AC11" s="13"/>
      <c r="AD11" s="13"/>
    </row>
    <row r="12" spans="1:30" x14ac:dyDescent="0.25">
      <c r="A12" s="13"/>
      <c r="B12" s="13"/>
      <c r="C12" s="14"/>
      <c r="D12" s="14"/>
      <c r="E12" s="13"/>
      <c r="F12" s="13"/>
      <c r="G12" s="13"/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6"/>
      <c r="T12" s="13"/>
      <c r="U12" s="14"/>
      <c r="V12" s="15"/>
      <c r="W12" s="15"/>
      <c r="Y12" s="15"/>
      <c r="Z12" s="15"/>
      <c r="AA12" s="13"/>
      <c r="AB12" s="13"/>
      <c r="AC12" s="13"/>
      <c r="AD12" s="13"/>
    </row>
    <row r="13" spans="1:30" x14ac:dyDescent="0.25">
      <c r="A13" s="13"/>
      <c r="B13" s="13"/>
      <c r="C13" s="14"/>
      <c r="D13" s="14"/>
      <c r="E13" s="13"/>
      <c r="F13" s="13"/>
      <c r="G13" s="13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6"/>
      <c r="T13" s="13"/>
      <c r="U13" s="14"/>
      <c r="V13" s="15"/>
      <c r="W13" s="15"/>
      <c r="X13" s="15"/>
      <c r="Y13" s="15"/>
      <c r="Z13" s="15"/>
      <c r="AA13" s="13"/>
      <c r="AB13" s="13"/>
      <c r="AC13" s="13"/>
      <c r="AD13" s="13"/>
    </row>
    <row r="14" spans="1:30" x14ac:dyDescent="0.25">
      <c r="A14" s="13"/>
      <c r="B14" s="13"/>
      <c r="C14" s="14"/>
      <c r="D14" s="14"/>
      <c r="E14" s="13"/>
      <c r="F14" s="13"/>
      <c r="G14" s="13"/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6"/>
      <c r="T14" s="13"/>
      <c r="U14" s="14"/>
      <c r="V14" s="15"/>
      <c r="W14" s="15"/>
      <c r="X14" s="15"/>
      <c r="Y14" s="15"/>
      <c r="Z14" s="15"/>
      <c r="AA14" s="13"/>
      <c r="AB14" s="13"/>
      <c r="AC14" s="13"/>
      <c r="AD14" s="13"/>
    </row>
    <row r="15" spans="1:30" x14ac:dyDescent="0.25">
      <c r="M15" s="13"/>
    </row>
    <row r="16" spans="1:30" x14ac:dyDescent="0.25">
      <c r="M16" s="13"/>
    </row>
    <row r="17" spans="13:13" x14ac:dyDescent="0.25">
      <c r="M17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8684-EC88-4964-91F3-922C4B049F89}">
  <dimension ref="A1:I16"/>
  <sheetViews>
    <sheetView workbookViewId="0">
      <selection activeCell="B8" sqref="B8"/>
    </sheetView>
  </sheetViews>
  <sheetFormatPr defaultRowHeight="15" x14ac:dyDescent="0.25"/>
  <cols>
    <col min="1" max="1" width="81.85546875" customWidth="1"/>
    <col min="2" max="2" width="34.42578125" customWidth="1"/>
    <col min="3" max="3" width="37.140625" customWidth="1"/>
    <col min="4" max="4" width="14.42578125" customWidth="1"/>
    <col min="5" max="5" width="11.42578125" customWidth="1"/>
  </cols>
  <sheetData>
    <row r="1" spans="1:9" x14ac:dyDescent="0.25">
      <c r="B1" s="17" t="s">
        <v>118</v>
      </c>
      <c r="C1" s="17"/>
      <c r="D1" s="17"/>
      <c r="E1" s="17"/>
      <c r="F1" s="17"/>
      <c r="G1" s="17"/>
      <c r="H1" s="17"/>
      <c r="I1" s="17"/>
    </row>
    <row r="3" spans="1:9" x14ac:dyDescent="0.25">
      <c r="A3" s="17" t="s">
        <v>86</v>
      </c>
      <c r="B3" s="17" t="s">
        <v>95</v>
      </c>
      <c r="C3" s="17" t="s">
        <v>96</v>
      </c>
      <c r="D3" s="17" t="s">
        <v>97</v>
      </c>
    </row>
    <row r="5" spans="1:9" x14ac:dyDescent="0.25">
      <c r="A5" t="s">
        <v>87</v>
      </c>
      <c r="B5" s="21">
        <v>0</v>
      </c>
      <c r="C5" s="22">
        <v>0</v>
      </c>
      <c r="D5">
        <v>0</v>
      </c>
    </row>
    <row r="6" spans="1:9" x14ac:dyDescent="0.25">
      <c r="A6" t="s">
        <v>88</v>
      </c>
      <c r="B6" s="22">
        <v>0</v>
      </c>
      <c r="C6" s="22">
        <v>0</v>
      </c>
      <c r="D6">
        <v>0</v>
      </c>
    </row>
    <row r="7" spans="1:9" x14ac:dyDescent="0.25">
      <c r="A7" t="s">
        <v>89</v>
      </c>
      <c r="B7" s="22">
        <v>0</v>
      </c>
      <c r="C7" s="23">
        <v>0</v>
      </c>
      <c r="D7">
        <v>0</v>
      </c>
    </row>
    <row r="8" spans="1:9" x14ac:dyDescent="0.25">
      <c r="A8" t="s">
        <v>90</v>
      </c>
      <c r="B8" s="21">
        <v>791072.95</v>
      </c>
      <c r="C8" s="21">
        <v>905622.95</v>
      </c>
      <c r="D8" s="21">
        <f>+B8+C8</f>
        <v>1696695.9</v>
      </c>
    </row>
    <row r="9" spans="1:9" x14ac:dyDescent="0.25">
      <c r="A9" t="s">
        <v>91</v>
      </c>
      <c r="B9" s="22">
        <v>0</v>
      </c>
      <c r="C9" s="22">
        <f>0</f>
        <v>0</v>
      </c>
      <c r="D9">
        <v>0</v>
      </c>
    </row>
    <row r="10" spans="1:9" x14ac:dyDescent="0.25">
      <c r="A10" t="s">
        <v>92</v>
      </c>
      <c r="B10" s="22">
        <v>0</v>
      </c>
      <c r="C10" s="22">
        <v>0</v>
      </c>
      <c r="D10">
        <v>0</v>
      </c>
    </row>
    <row r="11" spans="1:9" x14ac:dyDescent="0.25">
      <c r="A11" t="s">
        <v>93</v>
      </c>
      <c r="B11" s="22">
        <v>0</v>
      </c>
      <c r="C11" s="22">
        <v>0</v>
      </c>
      <c r="D11">
        <v>0</v>
      </c>
    </row>
    <row r="12" spans="1:9" x14ac:dyDescent="0.25">
      <c r="A12" t="s">
        <v>94</v>
      </c>
      <c r="B12" s="21">
        <f>SUM(B5:B11)</f>
        <v>791072.95</v>
      </c>
      <c r="C12" s="21">
        <f t="shared" ref="C12:D12" si="0">SUM(C5:C11)</f>
        <v>905622.95</v>
      </c>
      <c r="D12" s="21">
        <f t="shared" si="0"/>
        <v>1696695.9</v>
      </c>
    </row>
    <row r="16" spans="1:9" x14ac:dyDescent="0.25">
      <c r="B16" s="24"/>
      <c r="C16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8ED0-4C6C-48B4-8435-8A036549090F}">
  <dimension ref="A1:P4"/>
  <sheetViews>
    <sheetView topLeftCell="H1" workbookViewId="0">
      <selection activeCell="I6" sqref="I6"/>
    </sheetView>
  </sheetViews>
  <sheetFormatPr defaultRowHeight="15" x14ac:dyDescent="0.25"/>
  <cols>
    <col min="1" max="2" width="13.85546875" customWidth="1"/>
    <col min="6" max="6" width="13.140625" customWidth="1"/>
    <col min="8" max="8" width="23.5703125" customWidth="1"/>
    <col min="9" max="9" width="16.85546875" customWidth="1"/>
    <col min="10" max="10" width="25.28515625" customWidth="1"/>
    <col min="11" max="11" width="31.42578125" customWidth="1"/>
    <col min="14" max="14" width="23.140625" customWidth="1"/>
    <col min="16" max="16" width="23.7109375" customWidth="1"/>
  </cols>
  <sheetData>
    <row r="1" spans="1:16" ht="15.75" thickBot="1" x14ac:dyDescent="0.3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5" t="s">
        <v>63</v>
      </c>
      <c r="M1" s="26"/>
      <c r="N1" s="26"/>
      <c r="O1" s="26"/>
      <c r="P1" s="28"/>
    </row>
    <row r="2" spans="1:16" ht="51" x14ac:dyDescent="0.25">
      <c r="A2" s="18" t="s">
        <v>62</v>
      </c>
      <c r="B2" s="19" t="s">
        <v>64</v>
      </c>
      <c r="C2" s="19" t="s">
        <v>65</v>
      </c>
      <c r="D2" s="18" t="s">
        <v>66</v>
      </c>
      <c r="E2" s="18" t="s">
        <v>67</v>
      </c>
      <c r="F2" s="18" t="s">
        <v>68</v>
      </c>
      <c r="G2" s="18" t="s">
        <v>69</v>
      </c>
      <c r="H2" s="19" t="s">
        <v>70</v>
      </c>
      <c r="I2" s="19" t="s">
        <v>71</v>
      </c>
      <c r="J2" s="19" t="s">
        <v>72</v>
      </c>
      <c r="K2" s="19" t="s">
        <v>73</v>
      </c>
      <c r="L2" s="19" t="s">
        <v>74</v>
      </c>
      <c r="M2" s="19" t="s">
        <v>75</v>
      </c>
      <c r="N2" s="19" t="s">
        <v>76</v>
      </c>
      <c r="O2" s="19" t="s">
        <v>71</v>
      </c>
      <c r="P2" s="19" t="s">
        <v>77</v>
      </c>
    </row>
    <row r="3" spans="1:16" x14ac:dyDescent="0.25">
      <c r="A3" s="20" t="s">
        <v>78</v>
      </c>
      <c r="B3" s="20">
        <v>93072970382</v>
      </c>
      <c r="C3" s="20"/>
      <c r="D3" s="20"/>
      <c r="E3" s="20"/>
      <c r="F3" s="20" t="s">
        <v>79</v>
      </c>
      <c r="G3" s="20" t="s">
        <v>80</v>
      </c>
      <c r="H3" s="20" t="s">
        <v>81</v>
      </c>
      <c r="I3" s="20" t="s">
        <v>82</v>
      </c>
      <c r="J3" s="20" t="s">
        <v>83</v>
      </c>
      <c r="K3" s="20" t="s">
        <v>84</v>
      </c>
      <c r="L3" s="20" t="s">
        <v>52</v>
      </c>
      <c r="M3" s="20" t="s">
        <v>51</v>
      </c>
      <c r="N3" s="20" t="s">
        <v>85</v>
      </c>
      <c r="O3" s="20"/>
      <c r="P3" s="20" t="s">
        <v>83</v>
      </c>
    </row>
    <row r="4" spans="1:1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</sheetData>
  <mergeCells count="2">
    <mergeCell ref="A1:K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Nicola Novelli</cp:lastModifiedBy>
  <dcterms:created xsi:type="dcterms:W3CDTF">2015-06-05T18:19:34Z</dcterms:created>
  <dcterms:modified xsi:type="dcterms:W3CDTF">2023-01-31T08:08:59Z</dcterms:modified>
</cp:coreProperties>
</file>